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D:\R3.3.22 旧ＰＣデスクトップ\My Document\ファイルサーバーへ入れるまでもない調査\2022.1.20 【１月25日（火）期限】【依頼】公営企業に係る経営比較分析表（令和２年度決算）の分析等について\"/>
    </mc:Choice>
  </mc:AlternateContent>
  <xr:revisionPtr revIDLastSave="0" documentId="13_ncr:1_{BB04B27F-3BEE-4BF6-AD9C-4BBDD119CA95}" xr6:coauthVersionLast="36" xr6:coauthVersionMax="36" xr10:uidLastSave="{00000000-0000-0000-0000-000000000000}"/>
  <workbookProtection workbookAlgorithmName="SHA-512" workbookHashValue="9+blAQksadsFuZVYG+9k+rFMdWPmeU/ei8ozee8yufwrhOxbJ/vVQEwoL6d/V5WZEynsdq3gh5qd9RJMmewZfQ==" workbookSaltValue="KqoelOheXiloLdezQ2f8B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BB10" i="4"/>
  <c r="AT10" i="4"/>
  <c r="W10" i="4"/>
  <c r="P10" i="4"/>
  <c r="B10" i="4"/>
  <c r="BB8" i="4"/>
  <c r="AL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<sst xmlns="http://schemas.openxmlformats.org/spreadsheetml/2006/main" count="228" uniqueCount="115">
  <si>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</si>
  <si>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</si>
  <si>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</si>
  <si>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</si>
  <si>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</si>
  <si>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</si>
  <si>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</si>
  <si>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</si>
  <si>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</si>
  <si>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</si>
  <si>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</si>
  <si>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</si>
  <si>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</si>
  <si>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</si>
  <si>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</si>
  <si>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</si>
  <si>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</si>
  <si>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</si>
  <si>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</si>
  <si>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</si>
  <si>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</si>
  <si>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</si>
  <si>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</si>
  <si>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</si>
  <si>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</si>
  <si>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</si>
  <si>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</si>
  <si>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</si>
  <si>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</si>
  <si>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</si>
  <si>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</si>
  <si>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</si>
  <si>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</si>
  <si>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</si>
  <si>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</si>
  <si>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</si>
  <si>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</si>
  <si>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</si>
  <si>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</si>
  <si>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</si>
  <si>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</si>
  <si>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</si>
  <si>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</si>
  <si>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</si>
  <si>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</si>
  <si>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</si>
  <si>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</si>
  <si>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</si>
  <si>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</si>
  <si>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</si>
  <si>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</si>
  <si>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</si>
  <si>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</si>
  <si>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</si>
  <si>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</si>
  <si>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</si>
  <si>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</si>
  <si>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</si>
  <si>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</si>
  <si>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</si>
  <si>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</si>
  <si>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</si>
  <si>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</si>
  <si>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</si>
  <si>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</si>
  <si>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</si>
  <si>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</si>
  <si>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</si>
  <si>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</si>
  <si>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</si>
  <si>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</si>
  <si>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</si>
  <si>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</si>
  <si>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</si>
  <si>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</si>
  <si>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</si>
  <si>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</si>
  <si>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</si>
  <si>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</si>
  <si>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</si>
  <si>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</si>
  <si>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</si>
  <si>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</si>
  <si>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</si>
  <si>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</si>
  <si>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</si>
  <si>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</si>
  <si>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</si>
  <si>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</si>
  <si>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</si>
  <si>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</si>
  <si>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</si>
  <si>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</si>
  <si>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宮若市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</si>
  <si>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</si>
  <si>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</si>
  <si>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</si>
  <si>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</si>
  <si>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</si>
  <si>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</si>
  <si>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</si>
  <si>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</si>
  <si>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</si>
  <si>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</si>
  <si>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</si>
  <si>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</si>
  <si>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</si>
  <si>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</si>
  <si>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</si>
  <si>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</si>
  <si>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</si>
  <si>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</si>
  <si>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２６年度決算において、給水収益は陸上自衛隊駐屯地の用水が宮若市から飯塚市へ切替えられた影響もあり減少したが、平成２３年度決算より毎年経常利益を生じている状況ではある。しかしながら、（新）生見浄水場の稼働に伴い、減価償却費の増加が平成３０年度より始まり、収支傾向は、厳しくなりつつある。
　経営については、給水人口及び予定配水量を的確に見込み、料金収入を算定するとともに、施設の更新、改良計画について優先順位を明確に定め、これに併せて費用を算出し、収支計画の策定を進める。
　また、水道料金の収納率向上対策として、口座振替の推進や、キャッシュレス決済に引き続き取り組む。
　また、宮若市債権管理条例等に基づき、滞納整理を行う。滞納者に対して、督促状を送付し、それでも納付が無い場合には、給水停止措置の執行等、関係課と連携し徴収体制を強化し徴収率の向上を図る。
　また、経費削減対策として、近隣自治体との薬品等共同調達や、施設管理の共同発注、水道広域化に伴う施設共用などの検討を進めていく。</t>
    <rPh sb="278" eb="279">
      <t>ヒ</t>
    </rPh>
    <rPh sb="280" eb="281">
      <t>ツヅ</t>
    </rPh>
    <rPh sb="295" eb="301">
      <t>サイケンカンリジョウレイ</t>
    </rPh>
    <rPh sb="301" eb="302">
      <t>トウ</t>
    </rPh>
    <rPh sb="396" eb="401">
      <t>キンリンジチタイ</t>
    </rPh>
    <rPh sb="403" eb="405">
      <t>ヤクヒン</t>
    </rPh>
    <rPh sb="405" eb="406">
      <t>トウ</t>
    </rPh>
    <rPh sb="406" eb="410">
      <t>キョウドウチョウタツ</t>
    </rPh>
    <rPh sb="412" eb="416">
      <t>シセツカンリ</t>
    </rPh>
    <rPh sb="417" eb="421">
      <t>キョウドウハッチュウ</t>
    </rPh>
    <phoneticPr fontId="4"/>
  </si>
  <si>
    <t>　水道管路は、法定耐用年数が４０年であり、高度経済成長期に整備された施設の更新が進まない場合には、管路の経年比率（老朽化）はますます上昇すると見込まれる。
　宮若市の老朽管の状況は、管路経年化率については、類似団体平均値を下回っているものの、引き続き上昇傾向であり、管路更新率は、２９年度以降は減少しているため、投資の見直しを進めている。
　本市では、宮若市総合計画に基づき、年次的に施設の更新を行っているが、今後も、施設等の更新時期を正確に把握するとともに、その更新に要する規模、所要額や財源、さらに公債費の償還予定について適切に見込み、中長期的な収支計画を精査し、更なる経営基盤の強化を図る。</t>
    <rPh sb="121" eb="122">
      <t>ヒ</t>
    </rPh>
    <rPh sb="123" eb="124">
      <t>ツヅ</t>
    </rPh>
    <rPh sb="156" eb="158">
      <t>トウシ</t>
    </rPh>
    <rPh sb="159" eb="161">
      <t>ミナオ</t>
    </rPh>
    <rPh sb="163" eb="164">
      <t>スス</t>
    </rPh>
    <phoneticPr fontId="4"/>
  </si>
  <si>
    <t>　現在、簡易水道事業との統合を検討しているが、統合することによる、収支状況や財政措置の観点から、情勢を注視しながら進める必要がある。
　なお、簡易水道事業については、令和２年度に地方公営企業法の一部適用を行い、企業会計に移行した。
　また、令和２年度に「宮若市水道事業経営戦略」を策定したところである。
　今後は、独立採算制の原則に基づき、収入、支出全般にわたる見直しを行い、経営戦略に基づき、中長期的な財政及び更新計画を精査し経営基盤の強化を図っていく。併せて、近隣自治体との連携や、水道広域化も検討を進めたい。</t>
    <rPh sb="33" eb="37">
      <t>シュウシジョウキョウ</t>
    </rPh>
    <rPh sb="38" eb="40">
      <t>ザイセイ</t>
    </rPh>
    <rPh sb="40" eb="42">
      <t>ソチ</t>
    </rPh>
    <rPh sb="43" eb="45">
      <t>カンテン</t>
    </rPh>
    <rPh sb="48" eb="50">
      <t>ジョウセイ</t>
    </rPh>
    <rPh sb="51" eb="53">
      <t>チュウシ</t>
    </rPh>
    <rPh sb="57" eb="58">
      <t>スス</t>
    </rPh>
    <rPh sb="60" eb="62">
      <t>ヒツヨウ</t>
    </rPh>
    <rPh sb="105" eb="107">
      <t>キギョウ</t>
    </rPh>
    <rPh sb="107" eb="109">
      <t>カイケイ</t>
    </rPh>
    <rPh sb="110" eb="112">
      <t>イコウ</t>
    </rPh>
    <rPh sb="120" eb="122">
      <t>レイワ</t>
    </rPh>
    <rPh sb="123" eb="125">
      <t>ネンド</t>
    </rPh>
    <rPh sb="127" eb="130">
      <t>ミヤワカシ</t>
    </rPh>
    <rPh sb="130" eb="134">
      <t>スイドウジギョウ</t>
    </rPh>
    <rPh sb="134" eb="136">
      <t>ケイエイ</t>
    </rPh>
    <rPh sb="136" eb="138">
      <t>センリャク</t>
    </rPh>
    <rPh sb="140" eb="142">
      <t>サクテイ</t>
    </rPh>
    <rPh sb="188" eb="192">
      <t>ケイエイセンリャク</t>
    </rPh>
    <rPh sb="193" eb="194">
      <t>モト</t>
    </rPh>
    <rPh sb="232" eb="237">
      <t>キンリンジチタイ</t>
    </rPh>
    <rPh sb="239" eb="241">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</si>
</sst>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1.99</c:v>
                </c:pt>
                <c:pt idx="1">
                  <c:v>0.84</c:v>
                </c:pt>
                <c:pt idx="2">
                  <c:v>0.7</c:v>
                </c:pt>
                <c:pt idx="3">
                  <c:v>0.52</c:v>
                </c:pt>
                <c:pt idx="4">
                  <c:v>0.46</c:v>
                </c:pt>
              </c:numCache>
            </c:numRef>
          </c:val>
          <c:extLst>
            <c:ext xmlns:c16="http://schemas.microsoft.com/office/drawing/2014/chart" uri="{C3380CC4-5D6E-409C-BE32-E72D297353CC}">
              <c16:uniqueId val="{00000000-DA69-47A3-8910-B0303C2839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A69-47A3-8910-B0303C2839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51.12</c:v>
                </c:pt>
                <c:pt idx="1">
                  <c:v>51.28</c:v>
                </c:pt>
                <c:pt idx="2">
                  <c:v>51.89</c:v>
                </c:pt>
                <c:pt idx="3">
                  <c:v>52.72</c:v>
                </c:pt>
                <c:pt idx="4">
                  <c:v>52.95</c:v>
                </c:pt>
              </c:numCache>
            </c:numRef>
          </c:val>
          <c:extLst>
            <c:ext xmlns:c16="http://schemas.microsoft.com/office/drawing/2014/chart" uri="{C3380CC4-5D6E-409C-BE32-E72D297353CC}">
              <c16:uniqueId val="{00000000-93B3-4D9A-B448-3447A2E84E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3B3-4D9A-B448-3447A2E84E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79.22</c:v>
                </c:pt>
                <c:pt idx="1">
                  <c:v>79.22</c:v>
                </c:pt>
                <c:pt idx="2">
                  <c:v>79.22</c:v>
                </c:pt>
                <c:pt idx="3">
                  <c:v>79.099999999999994</c:v>
                </c:pt>
                <c:pt idx="4">
                  <c:v>79</c:v>
                </c:pt>
              </c:numCache>
            </c:numRef>
          </c:val>
          <c:extLst>
            <c:ext xmlns:c16="http://schemas.microsoft.com/office/drawing/2014/chart" uri="{C3380CC4-5D6E-409C-BE32-E72D297353CC}">
              <c16:uniqueId val="{00000000-D8AF-404B-A7B1-A3C0E5DC06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8AF-404B-A7B1-A3C0E5DC06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106.85</c:v>
                </c:pt>
                <c:pt idx="1">
                  <c:v>115.48</c:v>
                </c:pt>
                <c:pt idx="2">
                  <c:v>106.85</c:v>
                </c:pt>
                <c:pt idx="3">
                  <c:v>107.15</c:v>
                </c:pt>
                <c:pt idx="4">
                  <c:v>114.41</c:v>
                </c:pt>
              </c:numCache>
            </c:numRef>
          </c:val>
          <c:extLst>
            <c:ext xmlns:c16="http://schemas.microsoft.com/office/drawing/2014/chart" uri="{C3380CC4-5D6E-409C-BE32-E72D297353CC}">
              <c16:uniqueId val="{00000000-FE18-4468-A83B-7CAA1627AB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E18-4468-A83B-7CAA1627AB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69.45</c:v>
                </c:pt>
                <c:pt idx="1">
                  <c:v>59.62</c:v>
                </c:pt>
                <c:pt idx="2">
                  <c:v>61.11</c:v>
                </c:pt>
                <c:pt idx="3">
                  <c:v>62.73</c:v>
                </c:pt>
                <c:pt idx="4">
                  <c:v>64.28</c:v>
                </c:pt>
              </c:numCache>
            </c:numRef>
          </c:val>
          <c:extLst>
            <c:ext xmlns:c16="http://schemas.microsoft.com/office/drawing/2014/chart" uri="{C3380CC4-5D6E-409C-BE32-E72D297353CC}">
              <c16:uniqueId val="{00000000-8DCA-432B-ADB7-FA4DA808CE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DCA-432B-ADB7-FA4DA808CE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11.62</c:v>
                </c:pt>
                <c:pt idx="1">
                  <c:v>10.78</c:v>
                </c:pt>
                <c:pt idx="2">
                  <c:v>13.25</c:v>
                </c:pt>
                <c:pt idx="3">
                  <c:v>15.37</c:v>
                </c:pt>
                <c:pt idx="4">
                  <c:v>17.489999999999998</c:v>
                </c:pt>
              </c:numCache>
            </c:numRef>
          </c:val>
          <c:extLst>
            <c:ext xmlns:c16="http://schemas.microsoft.com/office/drawing/2014/chart" uri="{C3380CC4-5D6E-409C-BE32-E72D297353CC}">
              <c16:uniqueId val="{00000000-03BE-40AC-8B44-DA994CD492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3BE-40AC-8B44-DA994CD492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D-4BA3-9D25-29EC445A63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426D-4BA3-9D25-29EC445A63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146.75</c:v>
                </c:pt>
                <c:pt idx="1">
                  <c:v>173.81</c:v>
                </c:pt>
                <c:pt idx="2">
                  <c:v>209.18</c:v>
                </c:pt>
                <c:pt idx="3">
                  <c:v>233.83</c:v>
                </c:pt>
                <c:pt idx="4">
                  <c:v>229.51</c:v>
                </c:pt>
              </c:numCache>
            </c:numRef>
          </c:val>
          <c:extLst>
            <c:ext xmlns:c16="http://schemas.microsoft.com/office/drawing/2014/chart" uri="{C3380CC4-5D6E-409C-BE32-E72D297353CC}">
              <c16:uniqueId val="{00000000-B7BE-4813-B8EC-E5E3BFCCE3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7BE-4813-B8EC-E5E3BFCCE3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529.65</c:v>
                </c:pt>
                <c:pt idx="1">
                  <c:v>588.54</c:v>
                </c:pt>
                <c:pt idx="2">
                  <c:v>566.41</c:v>
                </c:pt>
                <c:pt idx="3">
                  <c:v>539.22</c:v>
                </c:pt>
                <c:pt idx="4">
                  <c:v>514.33000000000004</c:v>
                </c:pt>
              </c:numCache>
            </c:numRef>
          </c:val>
          <c:extLst>
            <c:ext xmlns:c16="http://schemas.microsoft.com/office/drawing/2014/chart" uri="{C3380CC4-5D6E-409C-BE32-E72D297353CC}">
              <c16:uniqueId val="{00000000-5A24-4476-B66F-80025B12A9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5A24-4476-B66F-80025B12A9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c:v>
                </c:pt>
                <c:pt idx="1">
                  <c:v>110.2</c:v>
                </c:pt>
                <c:pt idx="2">
                  <c:v>100.89</c:v>
                </c:pt>
                <c:pt idx="3">
                  <c:v>101.89</c:v>
                </c:pt>
                <c:pt idx="4">
                  <c:v>111.54</c:v>
                </c:pt>
              </c:numCache>
            </c:numRef>
          </c:val>
          <c:extLst>
            <c:ext xmlns:c16="http://schemas.microsoft.com/office/drawing/2014/chart" uri="{C3380CC4-5D6E-409C-BE32-E72D297353CC}">
              <c16:uniqueId val="{00000000-F6BD-41A7-B29C-90D57C8483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F6BD-41A7-B29C-90D57C8483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195.42</c:v>
                </c:pt>
                <c:pt idx="1">
                  <c:v>180.77</c:v>
                </c:pt>
                <c:pt idx="2">
                  <c:v>198.05</c:v>
                </c:pt>
                <c:pt idx="3">
                  <c:v>196.51</c:v>
                </c:pt>
                <c:pt idx="4">
                  <c:v>179.41</c:v>
                </c:pt>
              </c:numCache>
            </c:numRef>
          </c:val>
          <c:extLst>
            <c:ext xmlns:c16="http://schemas.microsoft.com/office/drawing/2014/chart" uri="{C3380CC4-5D6E-409C-BE32-E72D297353CC}">
              <c16:uniqueId val="{00000000-6073-44EC-956E-7288663C10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073-44EC-956E-7288663C10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宮若市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27442</v>
      </c>
      <c r="AM8" s="71"/>
      <c r="AN8" s="71"/>
      <c r="AO8" s="71"/>
      <c r="AP8" s="71"/>
      <c r="AQ8" s="71"/>
      <c r="AR8" s="71"/>
      <c r="AS8" s="71"/>
      <c r="AT8" s="67">
        <f>データ!$S$6</f>
        <v>139.99</v>
      </c>
      <c r="AU8" s="68"/>
      <c r="AV8" s="68"/>
      <c r="AW8" s="68"/>
      <c r="AX8" s="68"/>
      <c r="AY8" s="68"/>
      <c r="AZ8" s="68"/>
      <c r="BA8" s="68"/>
      <c r="BB8" s="70">
        <f>データ!$T$6</f>
        <v>196.03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50.2</v>
      </c>
      <c r="J10" s="68"/>
      <c r="K10" s="68"/>
      <c r="L10" s="68"/>
      <c r="M10" s="68"/>
      <c r="N10" s="68"/>
      <c r="O10" s="69"/>
      <c r="P10" s="70">
        <f>データ!$P$6</f>
        <v>63.48</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17354</v>
      </c>
      <c r="AM10" s="71"/>
      <c r="AN10" s="71"/>
      <c r="AO10" s="71"/>
      <c r="AP10" s="71"/>
      <c r="AQ10" s="71"/>
      <c r="AR10" s="71"/>
      <c r="AS10" s="71"/>
      <c r="AT10" s="67">
        <f>データ!$V$6</f>
        <v>50.05</v>
      </c>
      <c r="AU10" s="68"/>
      <c r="AV10" s="68"/>
      <c r="AW10" s="68"/>
      <c r="AX10" s="68"/>
      <c r="AY10" s="68"/>
      <c r="AZ10" s="68"/>
      <c r="BA10" s="68"/>
      <c r="BB10" s="70">
        <f>データ!$W$6</f>
        <v>346.73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3vbQzhU+V8qdOpxERUr6v+c05XPOu1w9kl45KNDZ9S5pXoBGvJYC9IbRox5tyJQqJp07fjyaLyr/nNNH5ZbIg==" saltValue="TepTfMMk4iMeA4ZTJqpg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402265</v>
      </c>
      <c r="D6" s="34">
        <f t="shared" si="3"/>
        <v>46</v>
      </c>
      <c r="E6" s="34">
        <f t="shared" si="3"/>
        <v>1</v>
      </c>
      <c r="F6" s="34">
        <f t="shared" si="3"/>
        <v>0</v>
      </c>
      <c r="G6" s="34">
        <f t="shared" si="3"/>
        <v>1</v>
      </c>
      <c r="H6" s="34" t="str">
        <f t="shared" si="3"/>
        <v>福岡県　宮若市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50.2</v>
      </c>
      <c r="P6" s="35">
        <f t="shared" si="3"/>
        <v>63.48</v>
      </c>
      <c r="Q6" s="35">
        <f t="shared" si="3"/>
        <v>3850</v>
      </c>
      <c r="R6" s="35">
        <f t="shared" si="3"/>
        <v>27442</v>
      </c>
      <c r="S6" s="35">
        <f t="shared" si="3"/>
        <v>139.99</v>
      </c>
      <c r="T6" s="35">
        <f t="shared" si="3"/>
        <v>196.03</v>
      </c>
      <c r="U6" s="35">
        <f t="shared" si="3"/>
        <v>17354</v>
      </c>
      <c r="V6" s="35">
        <f t="shared" si="3"/>
        <v>50.05</v>
      </c>
      <c r="W6" s="35">
        <f t="shared" si="3"/>
        <v>346.73</v>
      </c>
      <c r="X6" s="36">
        <f>IF(X7="",NA(),X7)</f>
        <v>106.85</v>
      </c>
      <c r="Y6" s="36">
        <f t="shared" ref="Y6:AG6" si="4">IF(Y7="",NA(),Y7)</f>
        <v>115.48</v>
      </c>
      <c r="Z6" s="36">
        <f t="shared" si="4"/>
        <v>106.85</v>
      </c>
      <c r="AA6" s="36">
        <f t="shared" si="4"/>
        <v>107.15</v>
      </c>
      <c r="AB6" s="36">
        <f t="shared" si="4"/>
        <v>114.41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146.75</v>
      </c>
      <c r="AU6" s="36">
        <f t="shared" ref="AU6:BC6" si="6">IF(AU7="",NA(),AU7)</f>
        <v>173.81</v>
      </c>
      <c r="AV6" s="36">
        <f t="shared" si="6"/>
        <v>209.18</v>
      </c>
      <c r="AW6" s="36">
        <f t="shared" si="6"/>
        <v>233.83</v>
      </c>
      <c r="AX6" s="36">
        <f t="shared" si="6"/>
        <v>229.51</v>
      </c>
      <c r="AY6" s="36">
        <f t="shared" si="6"/>
        <v>384.34</v>
      </c>
      <c r="AZ6" s="36">
        <f t="shared" si="6"/>
        <v>359.47</v>
      </c>
      <c r="BA6" s="36">
        <f t="shared" si="6"/>
        <v>369.69</v>
      </c>
      <c r="BB6" s="36">
        <f t="shared" si="6"/>
        <v>379.08</v>
      </c>
      <c r="BC6" s="36">
        <f t="shared" si="6"/>
        <v>367.55</v>
      </c>
      <c r="BD6" s="35" t="str">
        <f>IF(BD7="","",IF(BD7="-","【-】","【"&amp;SUBSTITUTE(TEXT(BD7,"#,##0.00"),"-","△")&amp;"】"))</f>
        <v>【260.31】</v>
      </c>
      <c r="BE6" s="36">
        <f>IF(BE7="",NA(),BE7)</f>
        <v>529.65</v>
      </c>
      <c r="BF6" s="36">
        <f t="shared" ref="BF6:BN6" si="7">IF(BF7="",NA(),BF7)</f>
        <v>588.54</v>
      </c>
      <c r="BG6" s="36">
        <f t="shared" si="7"/>
        <v>566.41</v>
      </c>
      <c r="BH6" s="36">
        <f t="shared" si="7"/>
        <v>539.22</v>
      </c>
      <c r="BI6" s="36">
        <f t="shared" si="7"/>
        <v>514.33000000000004</v>
      </c>
      <c r="BJ6" s="36">
        <f t="shared" si="7"/>
        <v>380.58</v>
      </c>
      <c r="BK6" s="36">
        <f t="shared" si="7"/>
        <v>401.79</v>
      </c>
      <c r="BL6" s="36">
        <f t="shared" si="7"/>
        <v>402.99</v>
      </c>
      <c r="BM6" s="36">
        <f t="shared" si="7"/>
        <v>398.98</v>
      </c>
      <c r="BN6" s="36">
        <f t="shared" si="7"/>
        <v>418.68</v>
      </c>
      <c r="BO6" s="35" t="str">
        <f>IF(BO7="","",IF(BO7="-","【-】","【"&amp;SUBSTITUTE(TEXT(BO7,"#,##0.00"),"-","△")&amp;"】"))</f>
        <v>【275.67】</v>
      </c>
      <c r="BP6" s="36">
        <f>IF(BP7="",NA(),BP7)</f>
        <v>102.5</v>
      </c>
      <c r="BQ6" s="36">
        <f t="shared" ref="BQ6:BY6" si="8">IF(BQ7="",NA(),BQ7)</f>
        <v>110.2</v>
      </c>
      <c r="BR6" s="36">
        <f t="shared" si="8"/>
        <v>100.89</v>
      </c>
      <c r="BS6" s="36">
        <f t="shared" si="8"/>
        <v>101.89</v>
      </c>
      <c r="BT6" s="36">
        <f t="shared" si="8"/>
        <v>111.54</v>
      </c>
      <c r="BU6" s="36">
        <f t="shared" si="8"/>
        <v>102.38</v>
      </c>
      <c r="BV6" s="36">
        <f t="shared" si="8"/>
        <v>100.12</v>
      </c>
      <c r="BW6" s="36">
        <f t="shared" si="8"/>
        <v>98.66</v>
      </c>
      <c r="BX6" s="36">
        <f t="shared" si="8"/>
        <v>98.64</v>
      </c>
      <c r="BY6" s="36">
        <f t="shared" si="8"/>
        <v>94.78</v>
      </c>
      <c r="BZ6" s="35" t="str">
        <f>IF(BZ7="","",IF(BZ7="-","【-】","【"&amp;SUBSTITUTE(TEXT(BZ7,"#,##0.00"),"-","△")&amp;"】"))</f>
        <v>【100.05】</v>
      </c>
      <c r="CA6" s="36">
        <f>IF(CA7="",NA(),CA7)</f>
        <v>195.42</v>
      </c>
      <c r="CB6" s="36">
        <f t="shared" ref="CB6:CJ6" si="9">IF(CB7="",NA(),CB7)</f>
        <v>180.77</v>
      </c>
      <c r="CC6" s="36">
        <f t="shared" si="9"/>
        <v>198.05</v>
      </c>
      <c r="CD6" s="36">
        <f t="shared" si="9"/>
        <v>196.51</v>
      </c>
      <c r="CE6" s="36">
        <f t="shared" si="9"/>
        <v>179.41</v>
      </c>
      <c r="CF6" s="36">
        <f t="shared" si="9"/>
        <v>168.67</v>
      </c>
      <c r="CG6" s="36">
        <f t="shared" si="9"/>
        <v>174.97</v>
      </c>
      <c r="CH6" s="36">
        <f t="shared" si="9"/>
        <v>178.59</v>
      </c>
      <c r="CI6" s="36">
        <f t="shared" si="9"/>
        <v>178.92</v>
      </c>
      <c r="CJ6" s="36">
        <f t="shared" si="9"/>
        <v>181.3</v>
      </c>
      <c r="CK6" s="35" t="str">
        <f>IF(CK7="","",IF(CK7="-","【-】","【"&amp;SUBSTITUTE(TEXT(CK7,"#,##0.00"),"-","△")&amp;"】"))</f>
        <v>【166.40】</v>
      </c>
      <c r="CL6" s="36">
        <f>IF(CL7="",NA(),CL7)</f>
        <v>51.12</v>
      </c>
      <c r="CM6" s="36">
        <f t="shared" ref="CM6:CU6" si="10">IF(CM7="",NA(),CM7)</f>
        <v>51.28</v>
      </c>
      <c r="CN6" s="36">
        <f t="shared" si="10"/>
        <v>51.89</v>
      </c>
      <c r="CO6" s="36">
        <f t="shared" si="10"/>
        <v>52.72</v>
      </c>
      <c r="CP6" s="36">
        <f t="shared" si="10"/>
        <v>52.95</v>
      </c>
      <c r="CQ6" s="36">
        <f t="shared" si="10"/>
        <v>54.92</v>
      </c>
      <c r="CR6" s="36">
        <f t="shared" si="10"/>
        <v>55.63</v>
      </c>
      <c r="CS6" s="36">
        <f t="shared" si="10"/>
        <v>55.03</v>
      </c>
      <c r="CT6" s="36">
        <f t="shared" si="10"/>
        <v>55.14</v>
      </c>
      <c r="CU6" s="36">
        <f t="shared" si="10"/>
        <v>55.89</v>
      </c>
      <c r="CV6" s="35" t="str">
        <f>IF(CV7="","",IF(CV7="-","【-】","【"&amp;SUBSTITUTE(TEXT(CV7,"#,##0.00"),"-","△")&amp;"】"))</f>
        <v>【60.69】</v>
      </c>
      <c r="CW6" s="36">
        <f>IF(CW7="",NA(),CW7)</f>
        <v>79.22</v>
      </c>
      <c r="CX6" s="36">
        <f t="shared" ref="CX6:DF6" si="11">IF(CX7="",NA(),CX7)</f>
        <v>79.22</v>
      </c>
      <c r="CY6" s="36">
        <f t="shared" si="11"/>
        <v>79.22</v>
      </c>
      <c r="CZ6" s="36">
        <f t="shared" si="11"/>
        <v>79.099999999999994</v>
      </c>
      <c r="DA6" s="36">
        <f t="shared" si="11"/>
        <v>79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69.45</v>
      </c>
      <c r="DI6" s="36">
        <f t="shared" ref="DI6:DQ6" si="12">IF(DI7="",NA(),DI7)</f>
        <v>59.62</v>
      </c>
      <c r="DJ6" s="36">
        <f t="shared" si="12"/>
        <v>61.11</v>
      </c>
      <c r="DK6" s="36">
        <f t="shared" si="12"/>
        <v>62.73</v>
      </c>
      <c r="DL6" s="36">
        <f t="shared" si="12"/>
        <v>64.28</v>
      </c>
      <c r="DM6" s="36">
        <f t="shared" si="12"/>
        <v>48.49</v>
      </c>
      <c r="DN6" s="36">
        <f t="shared" si="12"/>
        <v>48.05</v>
      </c>
      <c r="DO6" s="36">
        <f t="shared" si="12"/>
        <v>48.87</v>
      </c>
      <c r="DP6" s="36">
        <f t="shared" si="12"/>
        <v>49.92</v>
      </c>
      <c r="DQ6" s="36">
        <f t="shared" si="12"/>
        <v>50.63</v>
      </c>
      <c r="DR6" s="35" t="str">
        <f>IF(DR7="","",IF(DR7="-","【-】","【"&amp;SUBSTITUTE(TEXT(DR7,"#,##0.00"),"-","△")&amp;"】"))</f>
        <v>【50.19】</v>
      </c>
      <c r="DS6" s="36">
        <f>IF(DS7="",NA(),DS7)</f>
        <v>11.62</v>
      </c>
      <c r="DT6" s="36">
        <f t="shared" ref="DT6:EB6" si="13">IF(DT7="",NA(),DT7)</f>
        <v>10.78</v>
      </c>
      <c r="DU6" s="36">
        <f t="shared" si="13"/>
        <v>13.25</v>
      </c>
      <c r="DV6" s="36">
        <f t="shared" si="13"/>
        <v>15.37</v>
      </c>
      <c r="DW6" s="36">
        <f t="shared" si="13"/>
        <v>17.489999999999998</v>
      </c>
      <c r="DX6" s="36">
        <f t="shared" si="13"/>
        <v>12.79</v>
      </c>
      <c r="DY6" s="36">
        <f t="shared" si="13"/>
        <v>13.39</v>
      </c>
      <c r="DZ6" s="36">
        <f t="shared" si="13"/>
        <v>14.85</v>
      </c>
      <c r="EA6" s="36">
        <f t="shared" si="13"/>
        <v>16.88</v>
      </c>
      <c r="EB6" s="36">
        <f t="shared" si="13"/>
        <v>18.28</v>
      </c>
      <c r="EC6" s="35" t="str">
        <f>IF(EC7="","",IF(EC7="-","【-】","【"&amp;SUBSTITUTE(TEXT(EC7,"#,##0.00"),"-","△")&amp;"】"))</f>
        <v>【20.63】</v>
      </c>
      <c r="ED6" s="36">
        <f>IF(ED7="",NA(),ED7)</f>
        <v>1.99</v>
      </c>
      <c r="EE6" s="36">
        <f t="shared" ref="EE6:EM6" si="14">IF(EE7="",NA(),EE7)</f>
        <v>0.84</v>
      </c>
      <c r="EF6" s="36">
        <f t="shared" si="14"/>
        <v>0.7</v>
      </c>
      <c r="EG6" s="36">
        <f t="shared" si="14"/>
        <v>0.52</v>
      </c>
      <c r="EH6" s="36">
        <f t="shared" si="14"/>
        <v>0.46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402265</v>
      </c>
      <c r="D7" s="38">
        <v>46</v>
      </c>
      <c r="E7" s="38">
        <v>1</v>
      </c>
      <c r="F7" s="38">
        <v>0</v>
      </c>
      <c r="G7" s="38">
        <v>1</v>
      </c>
      <c r="H7" s="38" t="s">
        <v>93</v>
      </c>
      <c r="I7" s="38" t="s">
        <v>94</v>
      </c>
      <c r="J7" s="38" t="s">
        <v>95</v>
      </c>
      <c r="K7" s="38" t="s">
        <v>96</v>
      </c>
      <c r="L7" s="38" t="s">
        <v>97</v>
      </c>
      <c r="M7" s="38" t="s">
        <v>98</v>
      </c>
      <c r="N7" s="39" t="s">
        <v>99</v>
      </c>
      <c r="O7" s="39">
        <v>50.2</v>
      </c>
      <c r="P7" s="39">
        <v>63.48</v>
      </c>
      <c r="Q7" s="39">
        <v>3850</v>
      </c>
      <c r="R7" s="39">
        <v>27442</v>
      </c>
      <c r="S7" s="39">
        <v>139.99</v>
      </c>
      <c r="T7" s="39">
        <v>196.03</v>
      </c>
      <c r="U7" s="39">
        <v>17354</v>
      </c>
      <c r="V7" s="39">
        <v>50.05</v>
      </c>
      <c r="W7" s="39">
        <v>346.73</v>
      </c>
      <c r="X7" s="39">
        <v>106.85</v>
      </c>
      <c r="Y7" s="39">
        <v>115.48</v>
      </c>
      <c r="Z7" s="39">
        <v>106.85</v>
      </c>
      <c r="AA7" s="39">
        <v>107.15</v>
      </c>
      <c r="AB7" s="39">
        <v>114.41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146.75</v>
      </c>
      <c r="AU7" s="39">
        <v>173.81</v>
      </c>
      <c r="AV7" s="39">
        <v>209.18</v>
      </c>
      <c r="AW7" s="39">
        <v>233.83</v>
      </c>
      <c r="AX7" s="39">
        <v>229.51</v>
      </c>
      <c r="AY7" s="39">
        <v>384.34</v>
      </c>
      <c r="AZ7" s="39">
        <v>359.47</v>
      </c>
      <c r="BA7" s="39">
        <v>369.69</v>
      </c>
      <c r="BB7" s="39">
        <v>379.08</v>
      </c>
      <c r="BC7" s="39">
        <v>367.55</v>
      </c>
      <c r="BD7" s="39">
        <v>260.31</v>
      </c>
      <c r="BE7" s="39">
        <v>529.65</v>
      </c>
      <c r="BF7" s="39">
        <v>588.54</v>
      </c>
      <c r="BG7" s="39">
        <v>566.41</v>
      </c>
      <c r="BH7" s="39">
        <v>539.22</v>
      </c>
      <c r="BI7" s="39">
        <v>514.33000000000004</v>
      </c>
      <c r="BJ7" s="39">
        <v>380.58</v>
      </c>
      <c r="BK7" s="39">
        <v>401.79</v>
      </c>
      <c r="BL7" s="39">
        <v>402.99</v>
      </c>
      <c r="BM7" s="39">
        <v>398.98</v>
      </c>
      <c r="BN7" s="39">
        <v>418.68</v>
      </c>
      <c r="BO7" s="39">
        <v>275.67</v>
      </c>
      <c r="BP7" s="39">
        <v>102.5</v>
      </c>
      <c r="BQ7" s="39">
        <v>110.2</v>
      </c>
      <c r="BR7" s="39">
        <v>100.89</v>
      </c>
      <c r="BS7" s="39">
        <v>101.89</v>
      </c>
      <c r="BT7" s="39">
        <v>111.54</v>
      </c>
      <c r="BU7" s="39">
        <v>102.38</v>
      </c>
      <c r="BV7" s="39">
        <v>100.12</v>
      </c>
      <c r="BW7" s="39">
        <v>98.66</v>
      </c>
      <c r="BX7" s="39">
        <v>98.64</v>
      </c>
      <c r="BY7" s="39">
        <v>94.78</v>
      </c>
      <c r="BZ7" s="39">
        <v>100.05</v>
      </c>
      <c r="CA7" s="39">
        <v>195.42</v>
      </c>
      <c r="CB7" s="39">
        <v>180.77</v>
      </c>
      <c r="CC7" s="39">
        <v>198.05</v>
      </c>
      <c r="CD7" s="39">
        <v>196.51</v>
      </c>
      <c r="CE7" s="39">
        <v>179.41</v>
      </c>
      <c r="CF7" s="39">
        <v>168.67</v>
      </c>
      <c r="CG7" s="39">
        <v>174.97</v>
      </c>
      <c r="CH7" s="39">
        <v>178.59</v>
      </c>
      <c r="CI7" s="39">
        <v>178.92</v>
      </c>
      <c r="CJ7" s="39">
        <v>181.3</v>
      </c>
      <c r="CK7" s="39">
        <v>166.4</v>
      </c>
      <c r="CL7" s="39">
        <v>51.12</v>
      </c>
      <c r="CM7" s="39">
        <v>51.28</v>
      </c>
      <c r="CN7" s="39">
        <v>51.89</v>
      </c>
      <c r="CO7" s="39">
        <v>52.72</v>
      </c>
      <c r="CP7" s="39">
        <v>52.95</v>
      </c>
      <c r="CQ7" s="39">
        <v>54.92</v>
      </c>
      <c r="CR7" s="39">
        <v>55.63</v>
      </c>
      <c r="CS7" s="39">
        <v>55.03</v>
      </c>
      <c r="CT7" s="39">
        <v>55.14</v>
      </c>
      <c r="CU7" s="39">
        <v>55.89</v>
      </c>
      <c r="CV7" s="39">
        <v>60.69</v>
      </c>
      <c r="CW7" s="39">
        <v>79.22</v>
      </c>
      <c r="CX7" s="39">
        <v>79.22</v>
      </c>
      <c r="CY7" s="39">
        <v>79.22</v>
      </c>
      <c r="CZ7" s="39">
        <v>79.099999999999994</v>
      </c>
      <c r="DA7" s="39">
        <v>79</v>
      </c>
      <c r="DB7" s="39">
        <v>82.66</v>
      </c>
      <c r="DC7" s="39">
        <v>82.04</v>
      </c>
      <c r="DD7" s="39">
        <v>81.900000000000006</v>
      </c>
      <c r="DE7" s="39">
        <v>81.39</v>
      </c>
      <c r="DF7" s="39">
        <v>81.27</v>
      </c>
      <c r="DG7" s="39">
        <v>89.82</v>
      </c>
      <c r="DH7" s="39">
        <v>69.45</v>
      </c>
      <c r="DI7" s="39">
        <v>59.62</v>
      </c>
      <c r="DJ7" s="39">
        <v>61.11</v>
      </c>
      <c r="DK7" s="39">
        <v>62.73</v>
      </c>
      <c r="DL7" s="39">
        <v>64.28</v>
      </c>
      <c r="DM7" s="39">
        <v>48.49</v>
      </c>
      <c r="DN7" s="39">
        <v>48.05</v>
      </c>
      <c r="DO7" s="39">
        <v>48.87</v>
      </c>
      <c r="DP7" s="39">
        <v>49.92</v>
      </c>
      <c r="DQ7" s="39">
        <v>50.63</v>
      </c>
      <c r="DR7" s="39">
        <v>50.19</v>
      </c>
      <c r="DS7" s="39">
        <v>11.62</v>
      </c>
      <c r="DT7" s="39">
        <v>10.78</v>
      </c>
      <c r="DU7" s="39">
        <v>13.25</v>
      </c>
      <c r="DV7" s="39">
        <v>15.37</v>
      </c>
      <c r="DW7" s="39">
        <v>17.489999999999998</v>
      </c>
      <c r="DX7" s="39">
        <v>12.79</v>
      </c>
      <c r="DY7" s="39">
        <v>13.39</v>
      </c>
      <c r="DZ7" s="39">
        <v>14.85</v>
      </c>
      <c r="EA7" s="39">
        <v>16.88</v>
      </c>
      <c r="EB7" s="39">
        <v>18.28</v>
      </c>
      <c r="EC7" s="39">
        <v>20.63</v>
      </c>
      <c r="ED7" s="39">
        <v>1.99</v>
      </c>
      <c r="EE7" s="39">
        <v>0.84</v>
      </c>
      <c r="EF7" s="39">
        <v>0.7</v>
      </c>
      <c r="EG7" s="39">
        <v>0.52</v>
      </c>
      <c r="EH7" s="39">
        <v>0.46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 業務係1-l</cp:lastModifiedBy>
  <cp:lastPrinted>2022-01-21T00:47:42Z</cp:lastPrinted>
  <dcterms:created xsi:type="dcterms:W3CDTF">2021-12-03T06:57:27Z</dcterms:created>
  <dcterms:modified xsi:type="dcterms:W3CDTF">2022-01-21T00:48:45Z</dcterms:modified>
  <cp:category/>
</cp:coreProperties>
</file>